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600" yWindow="300" windowWidth="14940" windowHeight="10425" activeTab="0"/>
  </bookViews>
  <sheets>
    <sheet name="Sheet1" sheetId="1" r:id="rId1"/>
  </sheets>
  <definedNames/>
  <calcPr fullCalcOnLoad="1"/>
</workbook>
</file>

<file path=xl/comments1.xml><?xml version="1.0" encoding="utf-8"?>
<comments xmlns="http://schemas.openxmlformats.org/spreadsheetml/2006/main">
  <authors>
    <author>Wile E Coyote</author>
  </authors>
  <commentList>
    <comment ref="B4" authorId="0">
      <text>
        <r>
          <rPr>
            <b/>
            <sz val="8"/>
            <rFont val="Tahoma"/>
            <family val="0"/>
          </rPr>
          <t>Enter Gallons
of Wort you will
start the boil with.</t>
        </r>
      </text>
    </comment>
    <comment ref="C4" authorId="0">
      <text>
        <r>
          <rPr>
            <b/>
            <sz val="8"/>
            <rFont val="Tahoma"/>
            <family val="0"/>
          </rPr>
          <t>Enter Heater Watts</t>
        </r>
      </text>
    </comment>
    <comment ref="D4" authorId="0">
      <text>
        <r>
          <rPr>
            <b/>
            <sz val="8"/>
            <rFont val="Tahoma"/>
            <family val="0"/>
          </rPr>
          <t>Enter the starting
temperature of
the wort</t>
        </r>
      </text>
    </comment>
    <comment ref="E4" authorId="0">
      <text>
        <r>
          <rPr>
            <b/>
            <sz val="8"/>
            <rFont val="Tahoma"/>
            <family val="0"/>
          </rPr>
          <t>Enter system Efficiency here
Usually 95 - 100% for immersed elements.</t>
        </r>
      </text>
    </comment>
    <comment ref="F4" authorId="0">
      <text>
        <r>
          <rPr>
            <b/>
            <sz val="8"/>
            <rFont val="Tahoma"/>
            <family val="0"/>
          </rPr>
          <t>This is the calculated time to reach a boil.</t>
        </r>
      </text>
    </comment>
    <comment ref="C12" authorId="0">
      <text>
        <r>
          <rPr>
            <b/>
            <sz val="8"/>
            <rFont val="Tahoma"/>
            <family val="0"/>
          </rPr>
          <t>Wile E Coyote:</t>
        </r>
        <r>
          <rPr>
            <sz val="8"/>
            <rFont val="Tahoma"/>
            <family val="0"/>
          </rPr>
          <t xml:space="preserve">
120 or 240</t>
        </r>
      </text>
    </comment>
  </commentList>
</comments>
</file>

<file path=xl/sharedStrings.xml><?xml version="1.0" encoding="utf-8"?>
<sst xmlns="http://schemas.openxmlformats.org/spreadsheetml/2006/main" count="57" uniqueCount="51">
  <si>
    <t>Time it takes to boil with Electric Heat</t>
  </si>
  <si>
    <t>Gallons</t>
  </si>
  <si>
    <t>Watts</t>
  </si>
  <si>
    <t>Starting Temperature Fahrenheit</t>
  </si>
  <si>
    <t>Efficiency</t>
  </si>
  <si>
    <t>Time to Boil in Minutes</t>
  </si>
  <si>
    <t>Time to Temperature with Electric Heat</t>
  </si>
  <si>
    <t>Starting Temperature Fahrenheit Min 32°F</t>
  </si>
  <si>
    <t>Final Temperature Fahrenheit Max 212°F</t>
  </si>
  <si>
    <t>Time to Temp in Minutes</t>
  </si>
  <si>
    <t>Watts to Amps and Minimum Breaker Size</t>
  </si>
  <si>
    <t>Voltage</t>
  </si>
  <si>
    <t>Amps</t>
  </si>
  <si>
    <t>System Efficiency will depend on heat loss from the pot and other factors like ambient temperature and wind conditions. The longer the time to boil the lower the efficiency due to heat losses. At some point it becomes impossible to boil water with too low a wattage heater.</t>
  </si>
  <si>
    <t xml:space="preserve">The higher the initial temperature the faster the time to boil. This sheet will give you an idea if you can boil it with electric. Although breakers come in 5 amp increments for 240 the even sizes are easier to find.  </t>
  </si>
  <si>
    <t>Minimum Breaker or Fuse</t>
  </si>
  <si>
    <t>Time to Temp H:MM</t>
  </si>
  <si>
    <t>Wire size (AWG)</t>
  </si>
  <si>
    <t>14 AWG</t>
  </si>
  <si>
    <t>12 AWG</t>
  </si>
  <si>
    <t>10 AWG</t>
  </si>
  <si>
    <t>8 AWG</t>
  </si>
  <si>
    <t>6 AWG</t>
  </si>
  <si>
    <t>4 AWG</t>
  </si>
  <si>
    <t>15 Amps</t>
  </si>
  <si>
    <t>20 Amps</t>
  </si>
  <si>
    <t>30 Amps</t>
  </si>
  <si>
    <t>40 Amps</t>
  </si>
  <si>
    <t>55 Amps</t>
  </si>
  <si>
    <t>70 Amps</t>
  </si>
  <si>
    <t>56 Amps</t>
  </si>
  <si>
    <t>44 Amps</t>
  </si>
  <si>
    <t>32 Amps</t>
  </si>
  <si>
    <t>24 Amps</t>
  </si>
  <si>
    <t>16 Amps</t>
  </si>
  <si>
    <t>12 Amps</t>
  </si>
  <si>
    <t>Sizing Wire and Breakers</t>
  </si>
  <si>
    <t>Maximum Breaker</t>
  </si>
  <si>
    <t>Maximum Load 80%</t>
  </si>
  <si>
    <t>Element Rated Watts</t>
  </si>
  <si>
    <t>Element Rated Voltage</t>
  </si>
  <si>
    <t>Actual Voltage</t>
  </si>
  <si>
    <t>Actual Wattage</t>
  </si>
  <si>
    <t>Find the Actual Wattage for your Voltage</t>
  </si>
  <si>
    <t>CAUTION never apply a voltage to an element that will make the actual wattage higher than the rating. Never apply 240 to a 120 element this will give you lots of smoke!</t>
  </si>
  <si>
    <t>A voltage drop at the element will change the actual wattage. Measure the voltage at your element then use actual wattage for the time calculators. You can also take a 240 volt element and see what the wattage is when used with 120 volts. It won't matter if you lower the voltage.</t>
  </si>
  <si>
    <t>Always use an extension cord the same size as the wire on the Sizing chart or heaver. A smaller extension cord will cause a voltage drop and may cause a fire. If the cord gets warm it's too small and don't use it!</t>
  </si>
  <si>
    <t>Minutes</t>
  </si>
  <si>
    <t>kWh</t>
  </si>
  <si>
    <t>Cost kWh</t>
  </si>
  <si>
    <t>Cost to use&gt;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</si>
</sst>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quot;Yes&quot;;&quot;Yes&quot;;&quot;No&quot;"/>
    <numFmt numFmtId="169" formatCode="&quot;True&quot;;&quot;True&quot;;&quot;False&quot;"/>
    <numFmt numFmtId="170" formatCode="&quot;On&quot;;&quot;On&quot;;&quot;Off&quot;"/>
    <numFmt numFmtId="171" formatCode="&quot;$&quot;#,##0.00"/>
    <numFmt numFmtId="172" formatCode="&quot;$&quot;#,##0.000"/>
  </numFmts>
  <fonts count="9">
    <font>
      <sz val="10"/>
      <name val="Arial"/>
      <family val="0"/>
    </font>
    <font>
      <sz val="14"/>
      <name val="Arial"/>
      <family val="2"/>
    </font>
    <font>
      <b/>
      <sz val="8"/>
      <name val="Tahoma"/>
      <family val="0"/>
    </font>
    <font>
      <sz val="12"/>
      <name val="Arial"/>
      <family val="2"/>
    </font>
    <font>
      <sz val="8"/>
      <name val="Tahoma"/>
      <family val="0"/>
    </font>
    <font>
      <sz val="12"/>
      <name val="Times New Roman"/>
      <family val="1"/>
    </font>
    <font>
      <b/>
      <u val="single"/>
      <sz val="12"/>
      <name val="Times New Roman"/>
      <family val="1"/>
    </font>
    <font>
      <sz val="10"/>
      <color indexed="9"/>
      <name val="Arial"/>
      <family val="2"/>
    </font>
    <font>
      <b/>
      <sz val="8"/>
      <name val="Arial"/>
      <family val="2"/>
    </font>
  </fonts>
  <fills count="8">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1"/>
        <bgColor indexed="64"/>
      </patternFill>
    </fill>
  </fills>
  <borders count="18">
    <border>
      <left/>
      <right/>
      <top/>
      <bottom/>
      <diagonal/>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3" borderId="4" xfId="0" applyFont="1" applyFill="1" applyBorder="1" applyAlignment="1" applyProtection="1">
      <alignment horizontal="center"/>
      <protection locked="0"/>
    </xf>
    <xf numFmtId="0" fontId="0" fillId="3" borderId="5" xfId="0" applyFont="1" applyFill="1" applyBorder="1" applyAlignment="1" applyProtection="1">
      <alignment horizontal="center"/>
      <protection locked="0"/>
    </xf>
    <xf numFmtId="9" fontId="0" fillId="3" borderId="5" xfId="0" applyNumberFormat="1" applyFont="1" applyFill="1" applyBorder="1" applyAlignment="1" applyProtection="1">
      <alignment horizontal="center"/>
      <protection locked="0"/>
    </xf>
    <xf numFmtId="1" fontId="0" fillId="4" borderId="6" xfId="0" applyNumberFormat="1" applyFill="1" applyBorder="1" applyAlignment="1">
      <alignment horizontal="center"/>
    </xf>
    <xf numFmtId="1" fontId="0" fillId="0" borderId="0" xfId="0" applyNumberFormat="1" applyAlignment="1">
      <alignment/>
    </xf>
    <xf numFmtId="1" fontId="0" fillId="4" borderId="5" xfId="0" applyNumberFormat="1" applyFill="1" applyBorder="1" applyAlignment="1">
      <alignment horizontal="center"/>
    </xf>
    <xf numFmtId="0" fontId="6" fillId="0" borderId="0" xfId="0" applyFont="1" applyAlignment="1">
      <alignment/>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3" borderId="5" xfId="0" applyFont="1" applyFill="1" applyBorder="1" applyAlignment="1">
      <alignment horizontal="center"/>
    </xf>
    <xf numFmtId="0" fontId="5" fillId="3" borderId="6" xfId="0" applyFont="1" applyFill="1" applyBorder="1" applyAlignment="1">
      <alignment horizontal="center"/>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164" fontId="0" fillId="4" borderId="5" xfId="0" applyNumberFormat="1" applyFill="1"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171" fontId="0" fillId="4" borderId="6" xfId="0" applyNumberFormat="1"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3" borderId="10" xfId="0" applyFill="1" applyBorder="1" applyAlignment="1">
      <alignment horizontal="left" vertical="center" wrapText="1"/>
    </xf>
    <xf numFmtId="0" fontId="0" fillId="3" borderId="11" xfId="0" applyFill="1" applyBorder="1" applyAlignment="1">
      <alignment horizontal="left" vertical="center" wrapText="1"/>
    </xf>
    <xf numFmtId="0" fontId="0" fillId="3" borderId="12" xfId="0" applyFill="1" applyBorder="1" applyAlignment="1">
      <alignment horizontal="left" vertical="center" wrapText="1"/>
    </xf>
    <xf numFmtId="0" fontId="0" fillId="3" borderId="13" xfId="0" applyFill="1" applyBorder="1" applyAlignment="1">
      <alignment horizontal="left" vertical="center" wrapText="1"/>
    </xf>
    <xf numFmtId="0" fontId="0" fillId="3" borderId="0" xfId="0" applyFill="1" applyBorder="1" applyAlignment="1">
      <alignment horizontal="left" vertical="center" wrapText="1"/>
    </xf>
    <xf numFmtId="0" fontId="0" fillId="3" borderId="14" xfId="0" applyFill="1" applyBorder="1" applyAlignment="1">
      <alignment horizontal="left" vertical="center"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0" fillId="0" borderId="9" xfId="0" applyBorder="1" applyAlignment="1">
      <alignment horizontal="center" vertical="center"/>
    </xf>
    <xf numFmtId="0" fontId="1" fillId="5" borderId="7" xfId="0" applyFont="1" applyFill="1" applyBorder="1" applyAlignment="1">
      <alignment horizontal="center" vertical="center"/>
    </xf>
    <xf numFmtId="0" fontId="1" fillId="5" borderId="8" xfId="0" applyFont="1" applyFill="1" applyBorder="1" applyAlignment="1">
      <alignment horizontal="center" vertical="center"/>
    </xf>
    <xf numFmtId="0" fontId="0" fillId="5" borderId="8" xfId="0" applyFill="1" applyBorder="1" applyAlignment="1">
      <alignment/>
    </xf>
    <xf numFmtId="0" fontId="0" fillId="0" borderId="9"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 fillId="5" borderId="9" xfId="0" applyFont="1" applyFill="1" applyBorder="1" applyAlignment="1">
      <alignment horizontal="center" vertical="center"/>
    </xf>
    <xf numFmtId="0" fontId="0" fillId="3" borderId="15" xfId="0" applyFill="1" applyBorder="1" applyAlignment="1">
      <alignment horizontal="left" vertical="center" wrapText="1"/>
    </xf>
    <xf numFmtId="0" fontId="0" fillId="3" borderId="16" xfId="0" applyFill="1" applyBorder="1" applyAlignment="1">
      <alignment horizontal="left" vertical="center" wrapText="1"/>
    </xf>
    <xf numFmtId="0" fontId="0" fillId="3" borderId="17" xfId="0" applyFill="1" applyBorder="1" applyAlignment="1">
      <alignment horizontal="left" vertical="center" wrapText="1"/>
    </xf>
    <xf numFmtId="0" fontId="7" fillId="6" borderId="10"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17" xfId="0" applyFont="1" applyFill="1" applyBorder="1" applyAlignment="1">
      <alignment horizontal="center" vertical="center" wrapText="1"/>
    </xf>
    <xf numFmtId="172" fontId="0" fillId="3" borderId="3" xfId="0" applyNumberFormat="1" applyFill="1" applyBorder="1" applyAlignment="1">
      <alignment horizontal="center"/>
    </xf>
    <xf numFmtId="0" fontId="0" fillId="7" borderId="5" xfId="0" applyFill="1" applyBorder="1" applyAlignment="1">
      <alignment horizontal="center"/>
    </xf>
    <xf numFmtId="0" fontId="0" fillId="7" borderId="4" xfId="0"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27"/>
  <sheetViews>
    <sheetView showRowColHeaders="0" tabSelected="1" workbookViewId="0" topLeftCell="A1">
      <selection activeCell="E17" sqref="E17"/>
    </sheetView>
  </sheetViews>
  <sheetFormatPr defaultColWidth="9.140625" defaultRowHeight="12.75"/>
  <cols>
    <col min="1" max="1" width="5.7109375" style="0" customWidth="1"/>
    <col min="4" max="4" width="12.28125" style="0" customWidth="1"/>
    <col min="5" max="5" width="13.7109375" style="0" customWidth="1"/>
    <col min="6" max="8" width="10.7109375" style="0" customWidth="1"/>
    <col min="9" max="13" width="12.7109375" style="0" customWidth="1"/>
  </cols>
  <sheetData>
    <row r="1" ht="22.5" customHeight="1" thickBot="1"/>
    <row r="2" spans="2:13" ht="18.75" thickTop="1">
      <c r="B2" s="43" t="s">
        <v>0</v>
      </c>
      <c r="C2" s="44"/>
      <c r="D2" s="44"/>
      <c r="E2" s="44"/>
      <c r="F2" s="44"/>
      <c r="G2" s="46"/>
      <c r="J2" s="43" t="s">
        <v>43</v>
      </c>
      <c r="K2" s="44"/>
      <c r="L2" s="44"/>
      <c r="M2" s="50"/>
    </row>
    <row r="3" spans="2:13" ht="51">
      <c r="B3" s="1" t="s">
        <v>1</v>
      </c>
      <c r="C3" s="2" t="s">
        <v>2</v>
      </c>
      <c r="D3" s="2" t="s">
        <v>3</v>
      </c>
      <c r="E3" s="2" t="s">
        <v>4</v>
      </c>
      <c r="F3" s="2" t="s">
        <v>5</v>
      </c>
      <c r="G3" s="3" t="s">
        <v>16</v>
      </c>
      <c r="J3" s="1" t="s">
        <v>39</v>
      </c>
      <c r="K3" s="2" t="s">
        <v>40</v>
      </c>
      <c r="L3" s="2" t="s">
        <v>41</v>
      </c>
      <c r="M3" s="3" t="s">
        <v>42</v>
      </c>
    </row>
    <row r="4" spans="2:13" ht="13.5" thickBot="1">
      <c r="B4" s="4">
        <v>6</v>
      </c>
      <c r="C4" s="5">
        <v>1500</v>
      </c>
      <c r="D4" s="5">
        <v>50</v>
      </c>
      <c r="E4" s="6">
        <v>0.95</v>
      </c>
      <c r="F4" s="9">
        <f>+((B4*8.33*453.59237)*(100-((5/9)*(D4-32)))/(C4*0.238845896628*E4))/60</f>
        <v>99.91267865779514</v>
      </c>
      <c r="G4" s="7" t="str">
        <f>+CONCATENATE(TEXT(FLOOR(F4/60,1),"0"),"h ",TEXT(MOD(F4,60),"0"),"m")</f>
        <v>1h 40m</v>
      </c>
      <c r="J4" s="4">
        <v>1500</v>
      </c>
      <c r="K4" s="5">
        <v>120</v>
      </c>
      <c r="L4" s="5">
        <v>100</v>
      </c>
      <c r="M4" s="7">
        <f>+(L4*L4)/((K4*K4)/J4)</f>
        <v>1041.6666666666667</v>
      </c>
    </row>
    <row r="5" ht="14.25" thickBot="1" thickTop="1"/>
    <row r="6" spans="2:13" ht="18.75" thickTop="1">
      <c r="B6" s="43" t="s">
        <v>6</v>
      </c>
      <c r="C6" s="44"/>
      <c r="D6" s="44"/>
      <c r="E6" s="44"/>
      <c r="F6" s="44"/>
      <c r="G6" s="45"/>
      <c r="H6" s="46"/>
      <c r="J6" s="28" t="s">
        <v>45</v>
      </c>
      <c r="K6" s="29"/>
      <c r="L6" s="29"/>
      <c r="M6" s="30"/>
    </row>
    <row r="7" spans="2:13" ht="64.5" thickBot="1">
      <c r="B7" s="1" t="s">
        <v>1</v>
      </c>
      <c r="C7" s="2" t="s">
        <v>2</v>
      </c>
      <c r="D7" s="2" t="s">
        <v>7</v>
      </c>
      <c r="E7" s="2" t="s">
        <v>8</v>
      </c>
      <c r="F7" s="2" t="s">
        <v>4</v>
      </c>
      <c r="G7" s="2" t="s">
        <v>9</v>
      </c>
      <c r="H7" s="3" t="s">
        <v>16</v>
      </c>
      <c r="J7" s="51"/>
      <c r="K7" s="52"/>
      <c r="L7" s="52"/>
      <c r="M7" s="53"/>
    </row>
    <row r="8" spans="2:9" ht="14.25" thickBot="1" thickTop="1">
      <c r="B8" s="4">
        <v>6</v>
      </c>
      <c r="C8" s="5">
        <v>2000</v>
      </c>
      <c r="D8" s="5">
        <v>60</v>
      </c>
      <c r="E8" s="5">
        <v>180</v>
      </c>
      <c r="F8" s="6">
        <v>0.95</v>
      </c>
      <c r="G8" s="9">
        <f>+((B8*8.33*453.59237)*(((5/9)*(E8-32))-((5/9)*(D8-32)))/(C8*0.238845896628*F8))/60</f>
        <v>55.50704369877508</v>
      </c>
      <c r="H8" s="7" t="str">
        <f>+CONCATENATE(TEXT(FLOOR(G8/60,1),"0"),"h ",TEXT(MOD(G8,60),"0"),"m")</f>
        <v>0h 56m</v>
      </c>
      <c r="I8" s="8"/>
    </row>
    <row r="9" spans="11:13" ht="14.25" thickBot="1" thickTop="1">
      <c r="K9" s="54" t="s">
        <v>44</v>
      </c>
      <c r="L9" s="55"/>
      <c r="M9" s="56"/>
    </row>
    <row r="10" spans="2:13" ht="18.75" thickTop="1">
      <c r="B10" s="40" t="s">
        <v>10</v>
      </c>
      <c r="C10" s="41"/>
      <c r="D10" s="41"/>
      <c r="E10" s="42"/>
      <c r="G10" s="43" t="s">
        <v>36</v>
      </c>
      <c r="H10" s="44"/>
      <c r="I10" s="50"/>
      <c r="K10" s="57"/>
      <c r="L10" s="58"/>
      <c r="M10" s="59"/>
    </row>
    <row r="11" spans="2:13" ht="48" thickBot="1">
      <c r="B11" s="1" t="s">
        <v>2</v>
      </c>
      <c r="C11" s="2" t="s">
        <v>11</v>
      </c>
      <c r="D11" s="2" t="s">
        <v>12</v>
      </c>
      <c r="E11" s="3" t="s">
        <v>15</v>
      </c>
      <c r="G11" s="17" t="s">
        <v>17</v>
      </c>
      <c r="H11" s="18" t="s">
        <v>37</v>
      </c>
      <c r="I11" s="19" t="s">
        <v>38</v>
      </c>
      <c r="K11" s="60"/>
      <c r="L11" s="61"/>
      <c r="M11" s="62"/>
    </row>
    <row r="12" spans="2:9" ht="17.25" thickBot="1" thickTop="1">
      <c r="B12" s="4">
        <v>1500</v>
      </c>
      <c r="C12" s="5">
        <v>120</v>
      </c>
      <c r="D12" s="20">
        <f>+B12/C12</f>
        <v>12.5</v>
      </c>
      <c r="E12" s="7">
        <f>+ROUNDUP((D12*1.2)/5,0)*5</f>
        <v>15</v>
      </c>
      <c r="G12" s="11" t="s">
        <v>18</v>
      </c>
      <c r="H12" s="12" t="s">
        <v>24</v>
      </c>
      <c r="I12" s="13" t="s">
        <v>35</v>
      </c>
    </row>
    <row r="13" spans="7:13" ht="17.25" thickBot="1" thickTop="1">
      <c r="G13" s="11" t="s">
        <v>19</v>
      </c>
      <c r="H13" s="12" t="s">
        <v>25</v>
      </c>
      <c r="I13" s="13" t="s">
        <v>34</v>
      </c>
      <c r="K13" s="28" t="s">
        <v>46</v>
      </c>
      <c r="L13" s="29"/>
      <c r="M13" s="30"/>
    </row>
    <row r="14" spans="2:13" ht="16.5" thickTop="1">
      <c r="B14" s="25" t="s">
        <v>2</v>
      </c>
      <c r="C14" s="26" t="s">
        <v>47</v>
      </c>
      <c r="D14" s="26" t="s">
        <v>48</v>
      </c>
      <c r="E14" s="27" t="s">
        <v>49</v>
      </c>
      <c r="G14" s="11" t="s">
        <v>20</v>
      </c>
      <c r="H14" s="12" t="s">
        <v>26</v>
      </c>
      <c r="I14" s="13" t="s">
        <v>33</v>
      </c>
      <c r="K14" s="31"/>
      <c r="L14" s="32"/>
      <c r="M14" s="33"/>
    </row>
    <row r="15" spans="2:13" ht="15.75">
      <c r="B15" s="21">
        <v>1500</v>
      </c>
      <c r="C15" s="22">
        <v>120</v>
      </c>
      <c r="D15" s="23">
        <f>+((B15*C15)/60)/1000</f>
        <v>3</v>
      </c>
      <c r="E15" s="63">
        <v>0.06</v>
      </c>
      <c r="G15" s="11" t="s">
        <v>21</v>
      </c>
      <c r="H15" s="12" t="s">
        <v>27</v>
      </c>
      <c r="I15" s="13" t="s">
        <v>32</v>
      </c>
      <c r="K15" s="34"/>
      <c r="L15" s="35"/>
      <c r="M15" s="36"/>
    </row>
    <row r="16" spans="2:13" ht="16.5" thickBot="1">
      <c r="B16" s="65"/>
      <c r="C16" s="64"/>
      <c r="D16" s="64" t="s">
        <v>50</v>
      </c>
      <c r="E16" s="24">
        <f>+E15*D15</f>
        <v>0.18</v>
      </c>
      <c r="G16" s="11" t="s">
        <v>22</v>
      </c>
      <c r="H16" s="12" t="s">
        <v>28</v>
      </c>
      <c r="I16" s="13" t="s">
        <v>31</v>
      </c>
      <c r="K16" s="34"/>
      <c r="L16" s="35"/>
      <c r="M16" s="36"/>
    </row>
    <row r="17" spans="7:13" ht="17.25" thickBot="1" thickTop="1">
      <c r="G17" s="14" t="s">
        <v>23</v>
      </c>
      <c r="H17" s="15" t="s">
        <v>29</v>
      </c>
      <c r="I17" s="16" t="s">
        <v>30</v>
      </c>
      <c r="K17" s="47"/>
      <c r="L17" s="48"/>
      <c r="M17" s="49"/>
    </row>
    <row r="18" ht="14.25" thickBot="1" thickTop="1"/>
    <row r="19" spans="2:12" ht="13.5" thickTop="1">
      <c r="B19" s="28" t="s">
        <v>14</v>
      </c>
      <c r="C19" s="29"/>
      <c r="D19" s="29"/>
      <c r="E19" s="29"/>
      <c r="F19" s="30"/>
      <c r="H19" s="28" t="s">
        <v>13</v>
      </c>
      <c r="I19" s="29"/>
      <c r="J19" s="29"/>
      <c r="K19" s="29"/>
      <c r="L19" s="30"/>
    </row>
    <row r="20" spans="2:12" ht="12.75">
      <c r="B20" s="31"/>
      <c r="C20" s="32"/>
      <c r="D20" s="32"/>
      <c r="E20" s="32"/>
      <c r="F20" s="33"/>
      <c r="H20" s="31"/>
      <c r="I20" s="32"/>
      <c r="J20" s="32"/>
      <c r="K20" s="32"/>
      <c r="L20" s="33"/>
    </row>
    <row r="21" spans="2:12" ht="12.75">
      <c r="B21" s="34"/>
      <c r="C21" s="35"/>
      <c r="D21" s="35"/>
      <c r="E21" s="35"/>
      <c r="F21" s="36"/>
      <c r="H21" s="34"/>
      <c r="I21" s="35"/>
      <c r="J21" s="35"/>
      <c r="K21" s="35"/>
      <c r="L21" s="36"/>
    </row>
    <row r="22" spans="2:12" ht="12.75">
      <c r="B22" s="34"/>
      <c r="C22" s="35"/>
      <c r="D22" s="35"/>
      <c r="E22" s="35"/>
      <c r="F22" s="36"/>
      <c r="H22" s="34"/>
      <c r="I22" s="35"/>
      <c r="J22" s="35"/>
      <c r="K22" s="35"/>
      <c r="L22" s="36"/>
    </row>
    <row r="23" spans="2:12" ht="12.75">
      <c r="B23" s="34"/>
      <c r="C23" s="35"/>
      <c r="D23" s="35"/>
      <c r="E23" s="35"/>
      <c r="F23" s="36"/>
      <c r="H23" s="34"/>
      <c r="I23" s="35"/>
      <c r="J23" s="35"/>
      <c r="K23" s="35"/>
      <c r="L23" s="36"/>
    </row>
    <row r="24" spans="2:12" ht="13.5" thickBot="1">
      <c r="B24" s="37"/>
      <c r="C24" s="38"/>
      <c r="D24" s="38"/>
      <c r="E24" s="38"/>
      <c r="F24" s="39"/>
      <c r="H24" s="37"/>
      <c r="I24" s="38"/>
      <c r="J24" s="38"/>
      <c r="K24" s="38"/>
      <c r="L24" s="39"/>
    </row>
    <row r="25" ht="13.5" thickTop="1"/>
    <row r="27" ht="15.75">
      <c r="B27" s="10"/>
    </row>
  </sheetData>
  <mergeCells count="10">
    <mergeCell ref="J2:M2"/>
    <mergeCell ref="J6:M7"/>
    <mergeCell ref="K9:M11"/>
    <mergeCell ref="B2:G2"/>
    <mergeCell ref="B19:F24"/>
    <mergeCell ref="B10:E10"/>
    <mergeCell ref="H19:L24"/>
    <mergeCell ref="B6:H6"/>
    <mergeCell ref="K13:M17"/>
    <mergeCell ref="G10:I10"/>
  </mergeCells>
  <printOptions/>
  <pageMargins left="0.75" right="0.75" top="1" bottom="1" header="0.5" footer="0.5"/>
  <pageSetup horizontalDpi="300" verticalDpi="300" orientation="portrait" r:id="rId4"/>
  <legacyDrawing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Roadrunner Supply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Wile E Coyote</dc:creator>
  <cp:keywords/>
  <dc:description/>
  <cp:lastModifiedBy>Wile E Coyote</cp:lastModifiedBy>
  <dcterms:created xsi:type="dcterms:W3CDTF">2007-01-27T14:31:46Z</dcterms:created>
  <dcterms:modified xsi:type="dcterms:W3CDTF">2007-02-18T14:54:53Z</dcterms:modified>
  <cp:category/>
  <cp:version/>
  <cp:contentType/>
  <cp:contentStatus/>
</cp:coreProperties>
</file>